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web\site-devprom-ru\public\documents\"/>
    </mc:Choice>
  </mc:AlternateContent>
  <xr:revisionPtr revIDLastSave="0" documentId="13_ncr:1_{C15C0597-6D06-4771-BF98-A1DAFF14C179}" xr6:coauthVersionLast="47" xr6:coauthVersionMax="47" xr10:uidLastSave="{00000000-0000-0000-0000-000000000000}"/>
  <bookViews>
    <workbookView xWindow="28680" yWindow="-120" windowWidth="38640" windowHeight="15720" xr2:uid="{D106D1C9-1587-4611-886F-358ED7AED9E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0" i="1"/>
  <c r="E5" i="1"/>
  <c r="E6" i="1"/>
  <c r="E7" i="1"/>
  <c r="E8" i="1"/>
  <c r="E9" i="1"/>
  <c r="G11" i="1"/>
  <c r="G12" i="1"/>
  <c r="G13" i="1"/>
  <c r="G14" i="1"/>
  <c r="G10" i="1"/>
  <c r="G5" i="1"/>
  <c r="G6" i="1"/>
  <c r="G7" i="1"/>
  <c r="G8" i="1"/>
  <c r="G9" i="1"/>
  <c r="G4" i="1"/>
  <c r="E4" i="1"/>
  <c r="E16" i="1" l="1"/>
  <c r="B21" i="1" s="1"/>
  <c r="B23" i="1" s="1"/>
  <c r="G16" i="1"/>
  <c r="C21" i="1" s="1"/>
  <c r="B24" i="1" l="1"/>
  <c r="B22" i="1"/>
  <c r="G18" i="1"/>
  <c r="C22" i="1" s="1"/>
  <c r="C23" i="1" s="1"/>
  <c r="C24" i="1" s="1"/>
</calcChain>
</file>

<file path=xl/sharedStrings.xml><?xml version="1.0" encoding="utf-8"?>
<sst xmlns="http://schemas.openxmlformats.org/spreadsheetml/2006/main" count="76" uniqueCount="53">
  <si>
    <t>Пользователей</t>
  </si>
  <si>
    <t>Итого</t>
  </si>
  <si>
    <t>1 год гарантийной тех. поддержки</t>
  </si>
  <si>
    <t>Техническая поддержка сроком на 1 год, начиная со 2-го года использования ПО</t>
  </si>
  <si>
    <t>Любой участник процесса</t>
  </si>
  <si>
    <t>Технический писатель</t>
  </si>
  <si>
    <t>Руководитель, менеджер</t>
  </si>
  <si>
    <t>Процессный инженер</t>
  </si>
  <si>
    <t>Итого/мес.</t>
  </si>
  <si>
    <t>Цена/мес.</t>
  </si>
  <si>
    <t>1 год</t>
  </si>
  <si>
    <t>2 года</t>
  </si>
  <si>
    <t>3 года</t>
  </si>
  <si>
    <t>4 года</t>
  </si>
  <si>
    <t>Стоимость владения, включая тех. поддержку</t>
  </si>
  <si>
    <t>Описание функциональности</t>
  </si>
  <si>
    <t>Временные лицензии</t>
  </si>
  <si>
    <t>Бессрочные/постоянные лицензии</t>
  </si>
  <si>
    <t>Лицензия на модуль "Разработка и управление требованиями" для 1 пользователя-редактора</t>
  </si>
  <si>
    <t>Организация совместной работы предоставляется бесплатно и без ограничений: база знаний, доски пожеланий и задач, управление по Scrum и Kanban, учет затраченного времени и отчеты. Полноценная замена Jira+Confluence, Redmine, YouTrack, Mantis, Bugzilla. Перейдите по ссылке, чтобы узнать подробнее...</t>
  </si>
  <si>
    <t>Профессиональная система управления требованиями, обеспечивает: прослеживаемость, версионирование, идентификацию и многое другое. Для работы с СУТР необходима лицензия редактора, ссе остальные пользователи могут смотреть материалы, оставлять комментарии, участвовать в процессе согласования, но не могут редактировать требования. Перейдите по ссылке, чтобы узнать подробнее...</t>
  </si>
  <si>
    <t>Профессиональная система управления тестированием, глубоко интегрированная с СУТр. Позволяет создавать тестовую документацию, заполнять тестовые отчеты, интегрироваться со средами автоматизированного тестирования с CI/CD. Все остальные пользователи могут смотреть материалы, оставлять комментарии, участвовать в процессе согласования, но не могут заполнять тестовые отчеты и редактировать тестовую документацию. Перейдите по ссылке, чтобы узнать подробнее...</t>
  </si>
  <si>
    <t>Лицензия на модуль "Подготовка тестовой документации и управление тестированием" для 1 пользователя-редактора</t>
  </si>
  <si>
    <t>Аналитик, архитектор, проектировщик (UI/UX), инженер</t>
  </si>
  <si>
    <t xml:space="preserve">Тест-дизайнер, тестировщик, автоматизатор тестирования </t>
  </si>
  <si>
    <t>Функциональность интеграции с системами контроля версий (СКВ), ревью кода и т.п. Для полноценной работы с СКВ необходима лицензия. Остальные пользоваели могут просматривать коммиты, исходный код, но не могут настраивать подключения к системам контроля версий и участвовать в рецензировании кода. Перейдите по ссылке, чтобы узнать подробнее...</t>
  </si>
  <si>
    <t>Программист, инженер</t>
  </si>
  <si>
    <t>Функциональность подготовки эксплуатационной документации (руководств пользователей, выходную проектную документацию, интерактивные файлы справки). Для создания и редактирования документации необходима лицензия пользователя-редактора. Все остальные пользователи могут смотреть материалы, оставлять комментарии, участвовать в процессе согласования, но не могут изменять разделы документации. Перейдите по ссылке, чтобы узнать подробнее...</t>
  </si>
  <si>
    <t>Лицензия на модуль "Разработка эксплуатационной документации" для 1 пользователя-редактора</t>
  </si>
  <si>
    <t>Лицензия на модуль "Управление разработкой и поставкой программного кода" для 1 пользователя-редактора</t>
  </si>
  <si>
    <t>Ссылка на описание</t>
  </si>
  <si>
    <t>Ссылка</t>
  </si>
  <si>
    <t>Функциональность управления бюджетом проекта на основе рейта, плановых и фактических трудозатрат. Перейдите по ссылке, чтобы узнать подробнее…</t>
  </si>
  <si>
    <t>Кастомизация ПО путем разработки программных скриптов, например, для реализации специфической автоматизации. Разработчику скриптов требуется лицензия. Перейдите по ссылке, чтобы узнать подробнее…</t>
  </si>
  <si>
    <t>Серверная лицензия необходима для организации параллельных и последовательных процессов согласования проектной документации, с формированием отчетности о прогрессе согласования и автоматизации (маршруты, права и т.п.). Перейдите по ссылке, чтобы узнать подробнее…</t>
  </si>
  <si>
    <t>Лицензия на модуль "Скриптовая автоматизация" для 1 пользователя-редактора</t>
  </si>
  <si>
    <t>Лицензия на модуль "Управление бюджетом проектов" для 1 пользователя-редактора</t>
  </si>
  <si>
    <t>Серверная лицензия на модуль "Согласование проектной документации"</t>
  </si>
  <si>
    <t>Серверная лицензия на модуль "Организация поддержки программных продуктов"</t>
  </si>
  <si>
    <t>Серверная лицензия необходима для сбора обратной связи по Email и через сайт тех. поддержки, соблюдения SLA и управления ИТ-активами. Перейдите по ссылке, чтобы узнать подробнее…</t>
  </si>
  <si>
    <t>Серверная лицензия на модуль "Разграничение доступа к проектам"</t>
  </si>
  <si>
    <t>Лицензия необходима при поддержке нескольких команд, чтобы разграничивать доступ к данным разных проектов на основе ролей и детальных настроек прав доступа. Перейдите по ссылке, чтобы узнать подробнее…</t>
  </si>
  <si>
    <t>Серверная лицензия на модуль "Управление и планирование ресурсов"</t>
  </si>
  <si>
    <t>Функциональность реализует расчет графика выполнения задач с учетом приоритетов, доступности сотрудников, а также ведение календаря отсутствий, праздничных дней и т.п. Перейдите по ссылке, чтобы узнать подробнее…</t>
  </si>
  <si>
    <t>Серверная лицензия на модуль "Программы и портфели проектов, процессы"</t>
  </si>
  <si>
    <t>Функциональность для управления комплексными проектами (из нескольких команд), большим количеством проектов, унификации и тиражирования типовых настроек проектов (процессов). Перейдите по ссылке, чтобы узнать подробнее…</t>
  </si>
  <si>
    <t>Цена, руб.</t>
  </si>
  <si>
    <t>Роли в процессе</t>
  </si>
  <si>
    <t>Название лицензии</t>
  </si>
  <si>
    <t>∞</t>
  </si>
  <si>
    <t>Базовая функциональность Devprom ALM (трекер задач + база знаний), при установке на свой сервер</t>
  </si>
  <si>
    <t>Итого, руб.</t>
  </si>
  <si>
    <t>Возможны специальные условия для пакетов лицензий от 100 пользователей, а также безлимитные лицензии, то есть без ограничения по количеству лицензируемых пользователей. Напишите нам на info@devprom.ru для уточнения деталей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</si>
</sst>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1"/>
      <color theme="0" tint="-0.34998626667073579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9" xfId="0" applyBorder="1" applyAlignment="1">
      <alignment wrapText="1"/>
    </xf>
    <xf numFmtId="0" fontId="0" fillId="0" borderId="9" xfId="0" applyBorder="1"/>
    <xf numFmtId="164" fontId="0" fillId="0" borderId="9" xfId="0" applyNumberFormat="1" applyBorder="1"/>
    <xf numFmtId="0" fontId="0" fillId="0" borderId="1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/>
    <xf numFmtId="164" fontId="0" fillId="0" borderId="14" xfId="0" applyNumberFormat="1" applyBorder="1"/>
    <xf numFmtId="0" fontId="1" fillId="3" borderId="11" xfId="0" applyFont="1" applyFill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20" xfId="0" applyBorder="1"/>
    <xf numFmtId="164" fontId="0" fillId="0" borderId="23" xfId="0" applyNumberFormat="1" applyBorder="1"/>
    <xf numFmtId="164" fontId="0" fillId="3" borderId="23" xfId="0" applyNumberFormat="1" applyFill="1" applyBorder="1"/>
    <xf numFmtId="164" fontId="0" fillId="0" borderId="24" xfId="0" applyNumberFormat="1" applyBorder="1"/>
    <xf numFmtId="0" fontId="0" fillId="0" borderId="0" xfId="0" applyBorder="1"/>
    <xf numFmtId="0" fontId="2" fillId="0" borderId="12" xfId="1" applyBorder="1"/>
    <xf numFmtId="0" fontId="1" fillId="3" borderId="9" xfId="0" applyFont="1" applyFill="1" applyBorder="1" applyAlignment="1">
      <alignment wrapText="1"/>
    </xf>
    <xf numFmtId="0" fontId="1" fillId="3" borderId="9" xfId="0" applyFont="1" applyFill="1" applyBorder="1"/>
    <xf numFmtId="164" fontId="1" fillId="3" borderId="9" xfId="0" applyNumberFormat="1" applyFont="1" applyFill="1" applyBorder="1"/>
    <xf numFmtId="164" fontId="1" fillId="3" borderId="23" xfId="0" applyNumberFormat="1" applyFont="1" applyFill="1" applyBorder="1"/>
    <xf numFmtId="164" fontId="0" fillId="7" borderId="18" xfId="0" applyNumberFormat="1" applyFill="1" applyBorder="1"/>
    <xf numFmtId="164" fontId="0" fillId="7" borderId="9" xfId="0" applyNumberFormat="1" applyFill="1" applyBorder="1"/>
    <xf numFmtId="164" fontId="0" fillId="3" borderId="19" xfId="0" applyNumberFormat="1" applyFill="1" applyBorder="1"/>
    <xf numFmtId="0" fontId="3" fillId="0" borderId="18" xfId="0" applyFont="1" applyBorder="1" applyAlignment="1">
      <alignment horizontal="right"/>
    </xf>
    <xf numFmtId="164" fontId="4" fillId="0" borderId="18" xfId="0" applyNumberFormat="1" applyFont="1" applyBorder="1"/>
    <xf numFmtId="164" fontId="4" fillId="0" borderId="9" xfId="0" applyNumberFormat="1" applyFont="1" applyBorder="1"/>
    <xf numFmtId="0" fontId="0" fillId="4" borderId="3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164" fontId="0" fillId="0" borderId="0" xfId="0" applyNumberFormat="1" applyBorder="1" applyAlignment="1">
      <alignment wrapText="1"/>
    </xf>
    <xf numFmtId="164" fontId="0" fillId="0" borderId="5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0" fillId="4" borderId="2" xfId="0" applyFill="1" applyBorder="1" applyAlignment="1">
      <alignment horizontal="center"/>
    </xf>
    <xf numFmtId="0" fontId="0" fillId="8" borderId="25" xfId="0" applyFill="1" applyBorder="1" applyAlignment="1">
      <alignment horizontal="left" vertical="center" wrapText="1" indent="1"/>
    </xf>
    <xf numFmtId="0" fontId="0" fillId="8" borderId="28" xfId="0" applyFill="1" applyBorder="1" applyAlignment="1">
      <alignment horizontal="left" vertical="center" wrapText="1" indent="1"/>
    </xf>
    <xf numFmtId="0" fontId="0" fillId="8" borderId="15" xfId="0" applyFill="1" applyBorder="1" applyAlignment="1">
      <alignment horizontal="left" vertical="center" wrapText="1" indent="1"/>
    </xf>
    <xf numFmtId="0" fontId="0" fillId="8" borderId="5" xfId="0" applyFill="1" applyBorder="1" applyAlignment="1">
      <alignment horizontal="left" vertical="center" wrapText="1" indent="1"/>
    </xf>
    <xf numFmtId="0" fontId="0" fillId="8" borderId="29" xfId="0" applyFill="1" applyBorder="1" applyAlignment="1">
      <alignment horizontal="left" vertical="center" wrapText="1" indent="1"/>
    </xf>
    <xf numFmtId="0" fontId="0" fillId="8" borderId="8" xfId="0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26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left" wrapText="1"/>
    </xf>
    <xf numFmtId="0" fontId="1" fillId="2" borderId="21" xfId="0" applyFont="1" applyFill="1" applyBorder="1" applyAlignment="1">
      <alignment horizontal="left" wrapText="1"/>
    </xf>
    <xf numFmtId="0" fontId="1" fillId="2" borderId="22" xfId="0" applyFont="1" applyFill="1" applyBorder="1"/>
    <xf numFmtId="0" fontId="1" fillId="2" borderId="9" xfId="0" applyFont="1" applyFill="1" applyBorder="1"/>
    <xf numFmtId="0" fontId="1" fillId="2" borderId="23" xfId="0" applyFont="1" applyFill="1" applyBorder="1"/>
    <xf numFmtId="0" fontId="1" fillId="2" borderId="19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 wrapText="1"/>
    </xf>
    <xf numFmtId="0" fontId="0" fillId="0" borderId="9" xfId="0" applyFill="1" applyBorder="1" applyAlignment="1">
      <alignment horizontal="left" wrapText="1" indent="1"/>
    </xf>
    <xf numFmtId="0" fontId="0" fillId="0" borderId="23" xfId="0" applyBorder="1" applyAlignment="1">
      <alignment horizontal="left" wrapText="1" indent="1"/>
    </xf>
    <xf numFmtId="0" fontId="0" fillId="0" borderId="17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s.myalm.ru/5455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docs.myalm.ru/4737.html" TargetMode="External"/><Relationship Id="rId7" Type="http://schemas.openxmlformats.org/officeDocument/2006/relationships/hyperlink" Target="http://docs.myalm.ru/4652.html" TargetMode="External"/><Relationship Id="rId12" Type="http://schemas.openxmlformats.org/officeDocument/2006/relationships/hyperlink" Target="https://docs.myalm.ru/4701.html" TargetMode="External"/><Relationship Id="rId2" Type="http://schemas.openxmlformats.org/officeDocument/2006/relationships/hyperlink" Target="http://docs.myalm.ru/4667.html" TargetMode="External"/><Relationship Id="rId1" Type="http://schemas.openxmlformats.org/officeDocument/2006/relationships/hyperlink" Target="https://docs.myalm.ru/4702.html" TargetMode="External"/><Relationship Id="rId6" Type="http://schemas.openxmlformats.org/officeDocument/2006/relationships/hyperlink" Target="http://docs.myalm.ru/5389.html" TargetMode="External"/><Relationship Id="rId11" Type="http://schemas.openxmlformats.org/officeDocument/2006/relationships/hyperlink" Target="http://docs.myalm.ru/4704.html" TargetMode="External"/><Relationship Id="rId5" Type="http://schemas.openxmlformats.org/officeDocument/2006/relationships/hyperlink" Target="http://docs.myalm.ru/4751.html" TargetMode="External"/><Relationship Id="rId10" Type="http://schemas.openxmlformats.org/officeDocument/2006/relationships/hyperlink" Target="http://docs.myalm.ru/4946.html" TargetMode="External"/><Relationship Id="rId4" Type="http://schemas.openxmlformats.org/officeDocument/2006/relationships/hyperlink" Target="http://docs.myalm.ru/4745.html" TargetMode="External"/><Relationship Id="rId9" Type="http://schemas.openxmlformats.org/officeDocument/2006/relationships/hyperlink" Target="http://docs.myalm.ru/479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27D0E-E7C3-49CA-B132-F8343E32AF32}">
  <dimension ref="A1:J24"/>
  <sheetViews>
    <sheetView tabSelected="1" workbookViewId="0">
      <selection activeCell="C4" sqref="C4"/>
    </sheetView>
  </sheetViews>
  <sheetFormatPr defaultRowHeight="15" x14ac:dyDescent="0.25"/>
  <cols>
    <col min="1" max="1" width="54.85546875" style="1" customWidth="1"/>
    <col min="2" max="2" width="21" style="1" customWidth="1"/>
    <col min="3" max="3" width="10" customWidth="1"/>
    <col min="4" max="4" width="12.140625" customWidth="1"/>
    <col min="5" max="5" width="20.5703125" customWidth="1"/>
    <col min="6" max="6" width="12.140625" customWidth="1"/>
    <col min="7" max="7" width="21.28515625" customWidth="1"/>
    <col min="8" max="8" width="138.28515625" customWidth="1"/>
    <col min="9" max="9" width="11.85546875" customWidth="1"/>
  </cols>
  <sheetData>
    <row r="1" spans="1:10" x14ac:dyDescent="0.25">
      <c r="A1" s="43" t="s">
        <v>48</v>
      </c>
      <c r="B1" s="44" t="s">
        <v>47</v>
      </c>
      <c r="C1" s="45" t="s">
        <v>0</v>
      </c>
      <c r="D1" s="46" t="s">
        <v>16</v>
      </c>
      <c r="E1" s="46"/>
      <c r="F1" s="47" t="s">
        <v>17</v>
      </c>
      <c r="G1" s="47"/>
      <c r="H1" s="48" t="s">
        <v>15</v>
      </c>
      <c r="I1" s="49" t="s">
        <v>30</v>
      </c>
    </row>
    <row r="2" spans="1:10" s="14" customFormat="1" x14ac:dyDescent="0.25">
      <c r="A2" s="50"/>
      <c r="B2" s="51"/>
      <c r="C2" s="52"/>
      <c r="D2" s="53" t="s">
        <v>9</v>
      </c>
      <c r="E2" s="54" t="s">
        <v>8</v>
      </c>
      <c r="F2" s="54" t="s">
        <v>46</v>
      </c>
      <c r="G2" s="55" t="s">
        <v>51</v>
      </c>
      <c r="H2" s="56"/>
      <c r="I2" s="57"/>
    </row>
    <row r="3" spans="1:10" ht="51.75" customHeight="1" x14ac:dyDescent="0.3">
      <c r="A3" s="60" t="s">
        <v>50</v>
      </c>
      <c r="B3" s="13" t="s">
        <v>4</v>
      </c>
      <c r="C3" s="27" t="s">
        <v>49</v>
      </c>
      <c r="D3" s="28">
        <v>0</v>
      </c>
      <c r="E3" s="24">
        <v>0</v>
      </c>
      <c r="F3" s="28">
        <v>0</v>
      </c>
      <c r="G3" s="26">
        <v>0</v>
      </c>
      <c r="H3" s="58" t="s">
        <v>19</v>
      </c>
      <c r="I3" s="19" t="s">
        <v>31</v>
      </c>
    </row>
    <row r="4" spans="1:10" ht="57.75" customHeight="1" x14ac:dyDescent="0.25">
      <c r="A4" s="61" t="s">
        <v>18</v>
      </c>
      <c r="B4" s="3" t="s">
        <v>23</v>
      </c>
      <c r="C4" s="4">
        <v>1</v>
      </c>
      <c r="D4" s="29">
        <v>2240</v>
      </c>
      <c r="E4" s="25">
        <f>C4*D4</f>
        <v>2240</v>
      </c>
      <c r="F4" s="29">
        <v>36600</v>
      </c>
      <c r="G4" s="16">
        <f>C4*F4</f>
        <v>36600</v>
      </c>
      <c r="H4" s="58" t="s">
        <v>20</v>
      </c>
      <c r="I4" s="19" t="s">
        <v>31</v>
      </c>
      <c r="J4" s="18"/>
    </row>
    <row r="5" spans="1:10" ht="66" customHeight="1" x14ac:dyDescent="0.25">
      <c r="A5" s="61" t="s">
        <v>22</v>
      </c>
      <c r="B5" s="3" t="s">
        <v>24</v>
      </c>
      <c r="C5" s="4">
        <v>1</v>
      </c>
      <c r="D5" s="29">
        <v>2000</v>
      </c>
      <c r="E5" s="25">
        <f t="shared" ref="E5:E9" si="0">C5*D5</f>
        <v>2000</v>
      </c>
      <c r="F5" s="29">
        <v>33200</v>
      </c>
      <c r="G5" s="16">
        <f t="shared" ref="G5:G9" si="1">C5*F5</f>
        <v>33200</v>
      </c>
      <c r="H5" s="58" t="s">
        <v>21</v>
      </c>
      <c r="I5" s="19" t="s">
        <v>31</v>
      </c>
    </row>
    <row r="6" spans="1:10" ht="54.75" customHeight="1" x14ac:dyDescent="0.25">
      <c r="A6" s="61" t="s">
        <v>29</v>
      </c>
      <c r="B6" s="3" t="s">
        <v>26</v>
      </c>
      <c r="C6" s="4">
        <v>1</v>
      </c>
      <c r="D6" s="29">
        <v>1460</v>
      </c>
      <c r="E6" s="25">
        <f t="shared" si="0"/>
        <v>1460</v>
      </c>
      <c r="F6" s="29">
        <v>17600</v>
      </c>
      <c r="G6" s="16">
        <f t="shared" si="1"/>
        <v>17600</v>
      </c>
      <c r="H6" s="58" t="s">
        <v>25</v>
      </c>
      <c r="I6" s="19" t="s">
        <v>31</v>
      </c>
    </row>
    <row r="7" spans="1:10" ht="70.5" customHeight="1" x14ac:dyDescent="0.25">
      <c r="A7" s="61" t="s">
        <v>28</v>
      </c>
      <c r="B7" s="3" t="s">
        <v>5</v>
      </c>
      <c r="C7" s="4">
        <v>1</v>
      </c>
      <c r="D7" s="29">
        <v>1100</v>
      </c>
      <c r="E7" s="25">
        <f t="shared" si="0"/>
        <v>1100</v>
      </c>
      <c r="F7" s="29">
        <v>23300</v>
      </c>
      <c r="G7" s="16">
        <f t="shared" si="1"/>
        <v>23300</v>
      </c>
      <c r="H7" s="58" t="s">
        <v>27</v>
      </c>
      <c r="I7" s="19" t="s">
        <v>31</v>
      </c>
    </row>
    <row r="8" spans="1:10" ht="42" customHeight="1" x14ac:dyDescent="0.25">
      <c r="A8" s="61" t="s">
        <v>36</v>
      </c>
      <c r="B8" s="3" t="s">
        <v>6</v>
      </c>
      <c r="C8" s="4">
        <v>1</v>
      </c>
      <c r="D8" s="29">
        <v>1100</v>
      </c>
      <c r="E8" s="25">
        <f t="shared" si="0"/>
        <v>1100</v>
      </c>
      <c r="F8" s="29">
        <v>25000</v>
      </c>
      <c r="G8" s="16">
        <f t="shared" si="1"/>
        <v>25000</v>
      </c>
      <c r="H8" s="59" t="s">
        <v>32</v>
      </c>
      <c r="I8" s="19" t="s">
        <v>31</v>
      </c>
    </row>
    <row r="9" spans="1:10" ht="45" customHeight="1" x14ac:dyDescent="0.25">
      <c r="A9" s="61" t="s">
        <v>35</v>
      </c>
      <c r="B9" s="3" t="s">
        <v>7</v>
      </c>
      <c r="C9" s="4">
        <v>1</v>
      </c>
      <c r="D9" s="29">
        <v>8400</v>
      </c>
      <c r="E9" s="25">
        <f t="shared" si="0"/>
        <v>8400</v>
      </c>
      <c r="F9" s="29">
        <v>90000</v>
      </c>
      <c r="G9" s="16">
        <f t="shared" si="1"/>
        <v>90000</v>
      </c>
      <c r="H9" s="59" t="s">
        <v>33</v>
      </c>
      <c r="I9" s="19" t="s">
        <v>31</v>
      </c>
    </row>
    <row r="10" spans="1:10" ht="45.75" customHeight="1" x14ac:dyDescent="0.3">
      <c r="A10" s="61" t="s">
        <v>37</v>
      </c>
      <c r="B10" s="3" t="s">
        <v>4</v>
      </c>
      <c r="C10" s="27" t="s">
        <v>49</v>
      </c>
      <c r="D10" s="29">
        <v>5300</v>
      </c>
      <c r="E10" s="25">
        <f>D10</f>
        <v>5300</v>
      </c>
      <c r="F10" s="29">
        <v>78600</v>
      </c>
      <c r="G10" s="16">
        <f>F10</f>
        <v>78600</v>
      </c>
      <c r="H10" s="59" t="s">
        <v>34</v>
      </c>
      <c r="I10" s="19" t="s">
        <v>31</v>
      </c>
    </row>
    <row r="11" spans="1:10" ht="47.25" customHeight="1" x14ac:dyDescent="0.3">
      <c r="A11" s="61" t="s">
        <v>38</v>
      </c>
      <c r="B11" s="3" t="s">
        <v>4</v>
      </c>
      <c r="C11" s="27" t="s">
        <v>49</v>
      </c>
      <c r="D11" s="29">
        <v>9500</v>
      </c>
      <c r="E11" s="25">
        <f t="shared" ref="E11:E14" si="2">D11</f>
        <v>9500</v>
      </c>
      <c r="F11" s="29">
        <v>117000</v>
      </c>
      <c r="G11" s="16">
        <f t="shared" ref="G11:G14" si="3">F11</f>
        <v>117000</v>
      </c>
      <c r="H11" s="59" t="s">
        <v>39</v>
      </c>
      <c r="I11" s="19" t="s">
        <v>31</v>
      </c>
    </row>
    <row r="12" spans="1:10" ht="43.5" customHeight="1" x14ac:dyDescent="0.3">
      <c r="A12" s="61" t="s">
        <v>40</v>
      </c>
      <c r="B12" s="3" t="s">
        <v>4</v>
      </c>
      <c r="C12" s="27" t="s">
        <v>49</v>
      </c>
      <c r="D12" s="29">
        <v>2500</v>
      </c>
      <c r="E12" s="25">
        <f t="shared" si="2"/>
        <v>2500</v>
      </c>
      <c r="F12" s="29">
        <v>72000</v>
      </c>
      <c r="G12" s="16">
        <f t="shared" si="3"/>
        <v>72000</v>
      </c>
      <c r="H12" s="59" t="s">
        <v>41</v>
      </c>
      <c r="I12" s="19" t="s">
        <v>31</v>
      </c>
    </row>
    <row r="13" spans="1:10" ht="44.25" customHeight="1" x14ac:dyDescent="0.3">
      <c r="A13" s="61" t="s">
        <v>42</v>
      </c>
      <c r="B13" s="3" t="s">
        <v>4</v>
      </c>
      <c r="C13" s="27" t="s">
        <v>49</v>
      </c>
      <c r="D13" s="29">
        <v>8200</v>
      </c>
      <c r="E13" s="25">
        <f t="shared" si="2"/>
        <v>8200</v>
      </c>
      <c r="F13" s="29">
        <v>98500</v>
      </c>
      <c r="G13" s="16">
        <f t="shared" si="3"/>
        <v>98500</v>
      </c>
      <c r="H13" s="59" t="s">
        <v>43</v>
      </c>
      <c r="I13" s="19" t="s">
        <v>31</v>
      </c>
    </row>
    <row r="14" spans="1:10" ht="48" customHeight="1" x14ac:dyDescent="0.3">
      <c r="A14" s="61" t="s">
        <v>44</v>
      </c>
      <c r="B14" s="3" t="s">
        <v>4</v>
      </c>
      <c r="C14" s="27" t="s">
        <v>49</v>
      </c>
      <c r="D14" s="29">
        <v>5300</v>
      </c>
      <c r="E14" s="25">
        <f t="shared" si="2"/>
        <v>5300</v>
      </c>
      <c r="F14" s="29">
        <v>82400</v>
      </c>
      <c r="G14" s="16">
        <f t="shared" si="3"/>
        <v>82400</v>
      </c>
      <c r="H14" s="59" t="s">
        <v>45</v>
      </c>
      <c r="I14" s="19" t="s">
        <v>31</v>
      </c>
    </row>
    <row r="15" spans="1:10" ht="27" customHeight="1" x14ac:dyDescent="0.25">
      <c r="A15" s="61" t="s">
        <v>2</v>
      </c>
      <c r="B15" s="3"/>
      <c r="C15" s="4"/>
      <c r="D15" s="29">
        <v>0</v>
      </c>
      <c r="E15" s="25">
        <v>0</v>
      </c>
      <c r="F15" s="29">
        <v>0</v>
      </c>
      <c r="G15" s="16">
        <v>0</v>
      </c>
      <c r="H15" s="37" t="s">
        <v>52</v>
      </c>
      <c r="I15" s="38"/>
    </row>
    <row r="16" spans="1:10" x14ac:dyDescent="0.25">
      <c r="A16" s="10" t="s">
        <v>1</v>
      </c>
      <c r="B16" s="20"/>
      <c r="C16" s="21"/>
      <c r="D16" s="22"/>
      <c r="E16" s="22">
        <f>SUM(E3:E15)</f>
        <v>47100</v>
      </c>
      <c r="F16" s="22"/>
      <c r="G16" s="23">
        <f t="shared" ref="G16" si="4">SUM(G3:G15)</f>
        <v>674200</v>
      </c>
      <c r="H16" s="39"/>
      <c r="I16" s="40"/>
    </row>
    <row r="17" spans="1:9" x14ac:dyDescent="0.25">
      <c r="A17" s="6"/>
      <c r="B17" s="3"/>
      <c r="C17" s="4"/>
      <c r="D17" s="5"/>
      <c r="E17" s="5"/>
      <c r="F17" s="5"/>
      <c r="G17" s="15"/>
      <c r="H17" s="39"/>
      <c r="I17" s="40"/>
    </row>
    <row r="18" spans="1:9" ht="30.75" customHeight="1" thickBot="1" x14ac:dyDescent="0.3">
      <c r="A18" s="64" t="s">
        <v>3</v>
      </c>
      <c r="B18" s="7"/>
      <c r="C18" s="8"/>
      <c r="D18" s="9">
        <v>0</v>
      </c>
      <c r="E18" s="9">
        <v>0</v>
      </c>
      <c r="F18" s="9"/>
      <c r="G18" s="17">
        <f>G16*0.3</f>
        <v>202260</v>
      </c>
      <c r="H18" s="41"/>
      <c r="I18" s="42"/>
    </row>
    <row r="19" spans="1:9" ht="15.75" thickBot="1" x14ac:dyDescent="0.3">
      <c r="D19" s="2"/>
      <c r="E19" s="2"/>
      <c r="F19" s="2"/>
    </row>
    <row r="20" spans="1:9" ht="23.25" customHeight="1" x14ac:dyDescent="0.25">
      <c r="A20" s="12" t="s">
        <v>14</v>
      </c>
      <c r="B20" s="36" t="s">
        <v>16</v>
      </c>
      <c r="C20" s="31" t="s">
        <v>17</v>
      </c>
      <c r="D20" s="31"/>
      <c r="E20" s="30"/>
      <c r="F20" s="2"/>
    </row>
    <row r="21" spans="1:9" x14ac:dyDescent="0.25">
      <c r="A21" s="62" t="s">
        <v>10</v>
      </c>
      <c r="B21" s="32">
        <f>E16*12</f>
        <v>565200</v>
      </c>
      <c r="C21" s="33">
        <f>G16</f>
        <v>674200</v>
      </c>
      <c r="D21" s="33"/>
      <c r="E21" s="33"/>
      <c r="F21" s="2"/>
    </row>
    <row r="22" spans="1:9" x14ac:dyDescent="0.25">
      <c r="A22" s="62" t="s">
        <v>11</v>
      </c>
      <c r="B22" s="32">
        <f>B21*2</f>
        <v>1130400</v>
      </c>
      <c r="C22" s="33">
        <f>C21+G18</f>
        <v>876460</v>
      </c>
      <c r="D22" s="33"/>
      <c r="E22" s="33"/>
      <c r="F22" s="2"/>
    </row>
    <row r="23" spans="1:9" x14ac:dyDescent="0.25">
      <c r="A23" s="62" t="s">
        <v>12</v>
      </c>
      <c r="B23" s="32">
        <f>B21*3</f>
        <v>1695600</v>
      </c>
      <c r="C23" s="33">
        <f>C22+G18</f>
        <v>1078720</v>
      </c>
      <c r="D23" s="33"/>
      <c r="E23" s="33"/>
      <c r="F23" s="2"/>
    </row>
    <row r="24" spans="1:9" ht="15.75" thickBot="1" x14ac:dyDescent="0.3">
      <c r="A24" s="63" t="s">
        <v>13</v>
      </c>
      <c r="B24" s="11">
        <f>B21*4</f>
        <v>2260800</v>
      </c>
      <c r="C24" s="34">
        <f>C23+G18</f>
        <v>1280980</v>
      </c>
      <c r="D24" s="34"/>
      <c r="E24" s="35"/>
      <c r="F24" s="2"/>
    </row>
  </sheetData>
  <mergeCells count="13">
    <mergeCell ref="C24:E24"/>
    <mergeCell ref="I1:I2"/>
    <mergeCell ref="H15:I18"/>
    <mergeCell ref="C20:E20"/>
    <mergeCell ref="C21:E21"/>
    <mergeCell ref="C22:E22"/>
    <mergeCell ref="C23:E23"/>
    <mergeCell ref="A1:A2"/>
    <mergeCell ref="B1:B2"/>
    <mergeCell ref="C1:C2"/>
    <mergeCell ref="D1:E1"/>
    <mergeCell ref="F1:G1"/>
    <mergeCell ref="H1:H2"/>
  </mergeCells>
  <hyperlinks>
    <hyperlink ref="I3" r:id="rId1" xr:uid="{9F926DF1-4213-4286-BB75-B46067AD3F79}"/>
    <hyperlink ref="I4" r:id="rId2" xr:uid="{C9FC58A4-6B95-4F93-BC5E-6F2FE847357B}"/>
    <hyperlink ref="I5" r:id="rId3" xr:uid="{307427A9-9322-4C84-8CFC-C268C4041E16}"/>
    <hyperlink ref="I6" r:id="rId4" xr:uid="{8AB8A820-4A89-47DE-8365-BE7D2CED020E}"/>
    <hyperlink ref="I7" r:id="rId5" xr:uid="{B1EAF446-8AE4-4EB6-BD75-896DEC3B9BBC}"/>
    <hyperlink ref="I8" r:id="rId6" xr:uid="{A1A75B6E-A172-423B-A8BF-2716E370200B}"/>
    <hyperlink ref="I9" r:id="rId7" location="5702" xr:uid="{393EEC8D-B242-4DEC-BAF0-9D824DD2EEE9}"/>
    <hyperlink ref="I10" r:id="rId8" xr:uid="{A8C22A54-A5B6-4EC5-B1C6-6C8693E4D617}"/>
    <hyperlink ref="I11" r:id="rId9" xr:uid="{C0A1CFC4-7CE8-4FCA-A97E-9C8E97B8767C}"/>
    <hyperlink ref="I12" r:id="rId10" location="4577" xr:uid="{7036BB27-00E0-4C70-AEDC-9670CF8FED18}"/>
    <hyperlink ref="I13" r:id="rId11" xr:uid="{9B37E3F7-0926-4741-AEF1-77D23E63040A}"/>
    <hyperlink ref="I14" r:id="rId12" xr:uid="{A641E42D-E499-4733-B4CB-AE1DBC2EB715}"/>
  </hyperlinks>
  <pageMargins left="0.7" right="0.7" top="0.75" bottom="0.75" header="0.3" footer="0.3"/>
  <pageSetup paperSize="9" orientation="portrait" horizontalDpi="4294967293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"Девпром"</Company>
  <LinksUpToDate>false</LinksUpToDate>
  <SharedDoc>false</SharedDoc>
  <HyperlinkBase>https://devprom.ru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Лицензии Devprom ALM</dc:title>
  <dc:creator>1</dc:creator>
  <cp:keywords>devprom</cp:keywords>
  <cp:lastModifiedBy>Evgeny Savitsky</cp:lastModifiedBy>
  <dcterms:created xsi:type="dcterms:W3CDTF">2023-07-13T07:21:19Z</dcterms:created>
  <dcterms:modified xsi:type="dcterms:W3CDTF">2025-04-24T15:22:33Z</dcterms:modified>
</cp:coreProperties>
</file>